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4940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<sst xmlns="http://schemas.openxmlformats.org/spreadsheetml/2006/main" count="225" uniqueCount="16">
  <si>
    <t>Drug total</t>
  </si>
  <si>
    <t>ml</t>
  </si>
  <si>
    <t>Lidocaine 2% = 20 mg/ml</t>
  </si>
  <si>
    <t>Bupivacaine 0.5% = 5 mg/ml</t>
  </si>
  <si>
    <t>Volume per site</t>
  </si>
  <si>
    <t>Lidocaine 2%</t>
  </si>
  <si>
    <t>Bupivacaine 0.5%</t>
  </si>
  <si>
    <t>This chart assume the bupivacaine is 0.5%</t>
  </si>
  <si>
    <t>Dr. Bob Stein</t>
  </si>
  <si>
    <t>Sterile Water</t>
  </si>
  <si>
    <t>Weight in Pounds</t>
  </si>
  <si>
    <r>
      <t xml:space="preserve">Wt. In </t>
    </r>
    <r>
      <rPr>
        <b/>
        <sz val="11"/>
        <color indexed="10"/>
        <rFont val="Arial"/>
        <family val="2"/>
      </rPr>
      <t>lbs</t>
    </r>
  </si>
  <si>
    <t>Morphine = 15/ml</t>
  </si>
  <si>
    <t>Buprenex</t>
  </si>
  <si>
    <t>This chart is based on a dose of 1.0 mg/kg for lidocaine and bupivacaine, and 0.003 mg/kg for buprenorphine</t>
  </si>
  <si>
    <t>Lidocaine/Bupivacaine/Buprenorphine Ring Block Calculations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</si>
</sst>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c\c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168" fontId="0" fillId="0" borderId="1" xfId="0" applyNumberFormat="1" applyFon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0" fillId="0" borderId="1" xfId="0" applyNumberFormat="1" applyFont="1" applyFill="1" applyBorder="1" applyAlignment="1">
      <alignment/>
    </xf>
    <xf numFmtId="2" fontId="0" fillId="0" borderId="1" xfId="0" applyNumberForma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49</xdr:row>
      <xdr:rowOff>28575</xdr:rowOff>
    </xdr:from>
    <xdr:to>
      <xdr:col>9</xdr:col>
      <xdr:colOff>714375</xdr:colOff>
      <xdr:row>66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8058150"/>
          <a:ext cx="34480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A1">
      <selection activeCell="F35" sqref="F35"/>
    </sheetView>
  </sheetViews>
  <sheetFormatPr defaultColWidth="9.140625" defaultRowHeight="12.75"/>
  <cols>
    <col min="1" max="1" width="9.7109375" style="0" customWidth="1"/>
    <col min="2" max="2" width="11.8515625" style="0" customWidth="1"/>
    <col min="3" max="3" width="3.28125" style="0" customWidth="1"/>
    <col min="4" max="4" width="15.421875" style="0" customWidth="1"/>
    <col min="5" max="5" width="3.28125" style="0" customWidth="1"/>
    <col min="6" max="6" width="7.7109375" style="0" customWidth="1"/>
    <col min="7" max="7" width="3.28125" style="0" customWidth="1"/>
    <col min="8" max="8" width="9.28125" style="0" customWidth="1"/>
    <col min="9" max="9" width="3.00390625" style="0" customWidth="1"/>
    <col min="10" max="10" width="11.140625" style="1" customWidth="1"/>
    <col min="11" max="11" width="3.00390625" style="0" customWidth="1"/>
    <col min="12" max="12" width="13.28125" style="1" customWidth="1"/>
    <col min="13" max="13" width="3.00390625" style="0" customWidth="1"/>
    <col min="14" max="16384" width="9.140625" style="8" customWidth="1"/>
  </cols>
  <sheetData>
    <row r="1" spans="1:13" s="3" customFormat="1" ht="2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4" customFormat="1" ht="15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5" customFormat="1" ht="11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6" customFormat="1" ht="11.25">
      <c r="A4" s="30" t="s">
        <v>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6" customFormat="1" ht="11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7" customFormat="1" ht="12.75">
      <c r="A6" s="22" t="s">
        <v>14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4"/>
    </row>
    <row r="7" spans="1:13" s="7" customFormat="1" ht="12.75">
      <c r="A7" s="25" t="s">
        <v>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s="9" customFormat="1" ht="15">
      <c r="A9" s="2" t="s">
        <v>11</v>
      </c>
      <c r="B9" s="26" t="s">
        <v>5</v>
      </c>
      <c r="C9" s="26"/>
      <c r="D9" s="26" t="s">
        <v>6</v>
      </c>
      <c r="E9" s="26"/>
      <c r="F9" s="33" t="s">
        <v>13</v>
      </c>
      <c r="G9" s="34"/>
      <c r="H9" s="26" t="s">
        <v>0</v>
      </c>
      <c r="I9" s="26"/>
      <c r="J9" s="21" t="s">
        <v>9</v>
      </c>
      <c r="K9" s="21"/>
      <c r="L9" s="21" t="s">
        <v>4</v>
      </c>
      <c r="M9" s="21"/>
    </row>
    <row r="10" spans="1:13" s="10" customFormat="1" ht="12.75">
      <c r="A10" s="13">
        <v>3</v>
      </c>
      <c r="B10" s="11">
        <f>(A10/2.2)/20</f>
        <v>0.06818181818181818</v>
      </c>
      <c r="C10" s="11" t="s">
        <v>1</v>
      </c>
      <c r="D10" s="11">
        <f>(A10/2.2)/5</f>
        <v>0.2727272727272727</v>
      </c>
      <c r="E10" s="11" t="s">
        <v>1</v>
      </c>
      <c r="F10" s="15">
        <f>((A10/2.2)*0.003)/0.3</f>
        <v>0.013636363636363636</v>
      </c>
      <c r="G10" s="11" t="s">
        <v>1</v>
      </c>
      <c r="H10" s="11">
        <f>SUM(B10:F10)</f>
        <v>0.3545454545454545</v>
      </c>
      <c r="I10" s="12" t="s">
        <v>1</v>
      </c>
      <c r="J10" s="11">
        <f aca="true" t="shared" si="0" ref="J10:J18">IF(A10&lt;5,1-H10,2-H10)</f>
        <v>0.6454545454545455</v>
      </c>
      <c r="K10" s="12" t="s">
        <v>1</v>
      </c>
      <c r="L10" s="11">
        <f aca="true" t="shared" si="1" ref="L10:L16">(J10+H10)/6</f>
        <v>0.16666666666666666</v>
      </c>
      <c r="M10" s="12" t="s">
        <v>1</v>
      </c>
    </row>
    <row r="11" spans="1:13" s="10" customFormat="1" ht="12.75">
      <c r="A11" s="14">
        <v>3.5</v>
      </c>
      <c r="B11" s="16">
        <f aca="true" t="shared" si="2" ref="B11:B44">(A11/2.2)/20</f>
        <v>0.07954545454545454</v>
      </c>
      <c r="C11" s="16" t="s">
        <v>1</v>
      </c>
      <c r="D11" s="16">
        <f aca="true" t="shared" si="3" ref="D11:D44">(A11/2.2)/5</f>
        <v>0.3181818181818182</v>
      </c>
      <c r="E11" s="16" t="s">
        <v>1</v>
      </c>
      <c r="F11" s="17">
        <f aca="true" t="shared" si="4" ref="F11:F44">((A11/2.2)*0.003)/0.3</f>
        <v>0.015909090909090907</v>
      </c>
      <c r="G11" s="16" t="s">
        <v>1</v>
      </c>
      <c r="H11" s="16">
        <f aca="true" t="shared" si="5" ref="H11:H44">SUM(B11:F11)</f>
        <v>0.41363636363636364</v>
      </c>
      <c r="I11" s="18" t="s">
        <v>1</v>
      </c>
      <c r="J11" s="16">
        <f t="shared" si="0"/>
        <v>0.5863636363636364</v>
      </c>
      <c r="K11" s="18" t="s">
        <v>1</v>
      </c>
      <c r="L11" s="16">
        <f t="shared" si="1"/>
        <v>0.16666666666666666</v>
      </c>
      <c r="M11" s="18" t="s">
        <v>1</v>
      </c>
    </row>
    <row r="12" spans="1:13" s="10" customFormat="1" ht="12.75">
      <c r="A12" s="13">
        <v>4</v>
      </c>
      <c r="B12" s="11">
        <f t="shared" si="2"/>
        <v>0.09090909090909091</v>
      </c>
      <c r="C12" s="11" t="s">
        <v>1</v>
      </c>
      <c r="D12" s="11">
        <f t="shared" si="3"/>
        <v>0.36363636363636365</v>
      </c>
      <c r="E12" s="11" t="s">
        <v>1</v>
      </c>
      <c r="F12" s="15">
        <f t="shared" si="4"/>
        <v>0.01818181818181818</v>
      </c>
      <c r="G12" s="11" t="s">
        <v>1</v>
      </c>
      <c r="H12" s="11">
        <f t="shared" si="5"/>
        <v>0.4727272727272728</v>
      </c>
      <c r="I12" s="12" t="s">
        <v>1</v>
      </c>
      <c r="J12" s="11">
        <f t="shared" si="0"/>
        <v>0.5272727272727272</v>
      </c>
      <c r="K12" s="12" t="s">
        <v>1</v>
      </c>
      <c r="L12" s="11">
        <f t="shared" si="1"/>
        <v>0.16666666666666666</v>
      </c>
      <c r="M12" s="12" t="s">
        <v>1</v>
      </c>
    </row>
    <row r="13" spans="1:13" s="10" customFormat="1" ht="12.75">
      <c r="A13" s="14">
        <v>4.5</v>
      </c>
      <c r="B13" s="16">
        <f t="shared" si="2"/>
        <v>0.10227272727272727</v>
      </c>
      <c r="C13" s="16" t="s">
        <v>1</v>
      </c>
      <c r="D13" s="16">
        <f t="shared" si="3"/>
        <v>0.40909090909090906</v>
      </c>
      <c r="E13" s="16" t="s">
        <v>1</v>
      </c>
      <c r="F13" s="17">
        <f t="shared" si="4"/>
        <v>0.020454545454545454</v>
      </c>
      <c r="G13" s="16" t="s">
        <v>1</v>
      </c>
      <c r="H13" s="16">
        <f t="shared" si="5"/>
        <v>0.5318181818181819</v>
      </c>
      <c r="I13" s="18" t="s">
        <v>1</v>
      </c>
      <c r="J13" s="16">
        <f t="shared" si="0"/>
        <v>0.46818181818181814</v>
      </c>
      <c r="K13" s="18" t="s">
        <v>1</v>
      </c>
      <c r="L13" s="16">
        <f t="shared" si="1"/>
        <v>0.16666666666666666</v>
      </c>
      <c r="M13" s="18" t="s">
        <v>1</v>
      </c>
    </row>
    <row r="14" spans="1:13" s="10" customFormat="1" ht="12.75">
      <c r="A14" s="13">
        <v>5</v>
      </c>
      <c r="B14" s="11">
        <f t="shared" si="2"/>
        <v>0.11363636363636362</v>
      </c>
      <c r="C14" s="11" t="s">
        <v>1</v>
      </c>
      <c r="D14" s="11">
        <f t="shared" si="3"/>
        <v>0.4545454545454545</v>
      </c>
      <c r="E14" s="11" t="s">
        <v>1</v>
      </c>
      <c r="F14" s="15">
        <f t="shared" si="4"/>
        <v>0.022727272727272728</v>
      </c>
      <c r="G14" s="11" t="s">
        <v>1</v>
      </c>
      <c r="H14" s="11">
        <f t="shared" si="5"/>
        <v>0.5909090909090908</v>
      </c>
      <c r="I14" s="12" t="s">
        <v>1</v>
      </c>
      <c r="J14" s="11">
        <f t="shared" si="0"/>
        <v>1.4090909090909092</v>
      </c>
      <c r="K14" s="12" t="s">
        <v>1</v>
      </c>
      <c r="L14" s="11">
        <f t="shared" si="1"/>
        <v>0.3333333333333333</v>
      </c>
      <c r="M14" s="12" t="s">
        <v>1</v>
      </c>
    </row>
    <row r="15" spans="1:13" s="7" customFormat="1" ht="12.75">
      <c r="A15" s="14">
        <v>5.5</v>
      </c>
      <c r="B15" s="16">
        <f t="shared" si="2"/>
        <v>0.125</v>
      </c>
      <c r="C15" s="16" t="s">
        <v>1</v>
      </c>
      <c r="D15" s="16">
        <f t="shared" si="3"/>
        <v>0.5</v>
      </c>
      <c r="E15" s="16" t="s">
        <v>1</v>
      </c>
      <c r="F15" s="17">
        <f t="shared" si="4"/>
        <v>0.025</v>
      </c>
      <c r="G15" s="16" t="s">
        <v>1</v>
      </c>
      <c r="H15" s="16">
        <f t="shared" si="5"/>
        <v>0.65</v>
      </c>
      <c r="I15" s="18" t="s">
        <v>1</v>
      </c>
      <c r="J15" s="16">
        <f t="shared" si="0"/>
        <v>1.35</v>
      </c>
      <c r="K15" s="18" t="s">
        <v>1</v>
      </c>
      <c r="L15" s="16">
        <f t="shared" si="1"/>
        <v>0.3333333333333333</v>
      </c>
      <c r="M15" s="18" t="s">
        <v>1</v>
      </c>
    </row>
    <row r="16" spans="1:13" s="7" customFormat="1" ht="12.75">
      <c r="A16" s="13">
        <v>6</v>
      </c>
      <c r="B16" s="11">
        <f t="shared" si="2"/>
        <v>0.13636363636363635</v>
      </c>
      <c r="C16" s="11" t="s">
        <v>1</v>
      </c>
      <c r="D16" s="11">
        <f t="shared" si="3"/>
        <v>0.5454545454545454</v>
      </c>
      <c r="E16" s="11" t="s">
        <v>1</v>
      </c>
      <c r="F16" s="15">
        <f t="shared" si="4"/>
        <v>0.02727272727272727</v>
      </c>
      <c r="G16" s="11" t="s">
        <v>1</v>
      </c>
      <c r="H16" s="11">
        <f t="shared" si="5"/>
        <v>0.709090909090909</v>
      </c>
      <c r="I16" s="12" t="s">
        <v>1</v>
      </c>
      <c r="J16" s="11">
        <f t="shared" si="0"/>
        <v>1.290909090909091</v>
      </c>
      <c r="K16" s="12" t="s">
        <v>1</v>
      </c>
      <c r="L16" s="11">
        <f t="shared" si="1"/>
        <v>0.3333333333333333</v>
      </c>
      <c r="M16" s="12" t="s">
        <v>1</v>
      </c>
    </row>
    <row r="17" spans="1:13" s="7" customFormat="1" ht="12.75">
      <c r="A17" s="14">
        <v>6.5</v>
      </c>
      <c r="B17" s="16">
        <f t="shared" si="2"/>
        <v>0.1477272727272727</v>
      </c>
      <c r="C17" s="16" t="s">
        <v>1</v>
      </c>
      <c r="D17" s="16">
        <f t="shared" si="3"/>
        <v>0.5909090909090908</v>
      </c>
      <c r="E17" s="16" t="s">
        <v>1</v>
      </c>
      <c r="F17" s="17">
        <f t="shared" si="4"/>
        <v>0.029545454545454545</v>
      </c>
      <c r="G17" s="16" t="s">
        <v>1</v>
      </c>
      <c r="H17" s="16">
        <f t="shared" si="5"/>
        <v>0.7681818181818181</v>
      </c>
      <c r="I17" s="18" t="s">
        <v>1</v>
      </c>
      <c r="J17" s="16">
        <f t="shared" si="0"/>
        <v>1.231818181818182</v>
      </c>
      <c r="K17" s="18" t="s">
        <v>1</v>
      </c>
      <c r="L17" s="16">
        <f aca="true" t="shared" si="6" ref="L17:L39">(J17+H17)/6</f>
        <v>0.3333333333333333</v>
      </c>
      <c r="M17" s="18" t="s">
        <v>1</v>
      </c>
    </row>
    <row r="18" spans="1:13" s="7" customFormat="1" ht="12.75">
      <c r="A18" s="13">
        <v>7</v>
      </c>
      <c r="B18" s="11">
        <f t="shared" si="2"/>
        <v>0.1590909090909091</v>
      </c>
      <c r="C18" s="11" t="s">
        <v>1</v>
      </c>
      <c r="D18" s="11">
        <f t="shared" si="3"/>
        <v>0.6363636363636364</v>
      </c>
      <c r="E18" s="11" t="s">
        <v>1</v>
      </c>
      <c r="F18" s="15">
        <f t="shared" si="4"/>
        <v>0.031818181818181815</v>
      </c>
      <c r="G18" s="11" t="s">
        <v>1</v>
      </c>
      <c r="H18" s="11">
        <f t="shared" si="5"/>
        <v>0.8272727272727273</v>
      </c>
      <c r="I18" s="12" t="s">
        <v>1</v>
      </c>
      <c r="J18" s="11">
        <f t="shared" si="0"/>
        <v>1.1727272727272728</v>
      </c>
      <c r="K18" s="12" t="s">
        <v>1</v>
      </c>
      <c r="L18" s="11">
        <f t="shared" si="6"/>
        <v>0.3333333333333333</v>
      </c>
      <c r="M18" s="12" t="s">
        <v>1</v>
      </c>
    </row>
    <row r="19" spans="1:13" s="7" customFormat="1" ht="12.75">
      <c r="A19" s="14">
        <v>7.5</v>
      </c>
      <c r="B19" s="16">
        <f t="shared" si="2"/>
        <v>0.17045454545454544</v>
      </c>
      <c r="C19" s="16" t="s">
        <v>1</v>
      </c>
      <c r="D19" s="16">
        <f t="shared" si="3"/>
        <v>0.6818181818181818</v>
      </c>
      <c r="E19" s="16" t="s">
        <v>1</v>
      </c>
      <c r="F19" s="17">
        <f t="shared" si="4"/>
        <v>0.034090909090909095</v>
      </c>
      <c r="G19" s="16" t="s">
        <v>1</v>
      </c>
      <c r="H19" s="16">
        <f t="shared" si="5"/>
        <v>0.8863636363636362</v>
      </c>
      <c r="I19" s="18" t="s">
        <v>1</v>
      </c>
      <c r="J19" s="16">
        <f>IF(A19&lt;5,1-H19,2-H19)</f>
        <v>1.1136363636363638</v>
      </c>
      <c r="K19" s="18" t="s">
        <v>1</v>
      </c>
      <c r="L19" s="16">
        <f t="shared" si="6"/>
        <v>0.3333333333333333</v>
      </c>
      <c r="M19" s="18" t="s">
        <v>1</v>
      </c>
    </row>
    <row r="20" spans="1:13" s="7" customFormat="1" ht="12.75">
      <c r="A20" s="13">
        <v>8</v>
      </c>
      <c r="B20" s="11">
        <f t="shared" si="2"/>
        <v>0.18181818181818182</v>
      </c>
      <c r="C20" s="11" t="s">
        <v>1</v>
      </c>
      <c r="D20" s="11">
        <f t="shared" si="3"/>
        <v>0.7272727272727273</v>
      </c>
      <c r="E20" s="11" t="s">
        <v>1</v>
      </c>
      <c r="F20" s="15">
        <f t="shared" si="4"/>
        <v>0.03636363636363636</v>
      </c>
      <c r="G20" s="11" t="s">
        <v>1</v>
      </c>
      <c r="H20" s="11">
        <f t="shared" si="5"/>
        <v>0.9454545454545455</v>
      </c>
      <c r="I20" s="12" t="s">
        <v>1</v>
      </c>
      <c r="J20" s="11">
        <f aca="true" t="shared" si="7" ref="J20:J37">IF(A20&lt;5,1-H20,2-H20)</f>
        <v>1.0545454545454545</v>
      </c>
      <c r="K20" s="12" t="s">
        <v>1</v>
      </c>
      <c r="L20" s="11">
        <f t="shared" si="6"/>
        <v>0.3333333333333333</v>
      </c>
      <c r="M20" s="12" t="s">
        <v>1</v>
      </c>
    </row>
    <row r="21" spans="1:13" s="7" customFormat="1" ht="12.75">
      <c r="A21" s="14">
        <v>8.5</v>
      </c>
      <c r="B21" s="16">
        <f t="shared" si="2"/>
        <v>0.19318181818181818</v>
      </c>
      <c r="C21" s="16" t="s">
        <v>1</v>
      </c>
      <c r="D21" s="16">
        <f t="shared" si="3"/>
        <v>0.7727272727272727</v>
      </c>
      <c r="E21" s="16" t="s">
        <v>1</v>
      </c>
      <c r="F21" s="17">
        <f t="shared" si="4"/>
        <v>0.038636363636363635</v>
      </c>
      <c r="G21" s="16" t="s">
        <v>1</v>
      </c>
      <c r="H21" s="16">
        <f t="shared" si="5"/>
        <v>1.0045454545454544</v>
      </c>
      <c r="I21" s="18" t="s">
        <v>1</v>
      </c>
      <c r="J21" s="16">
        <f t="shared" si="7"/>
        <v>0.9954545454545456</v>
      </c>
      <c r="K21" s="18" t="s">
        <v>1</v>
      </c>
      <c r="L21" s="16">
        <f t="shared" si="6"/>
        <v>0.3333333333333333</v>
      </c>
      <c r="M21" s="18" t="s">
        <v>1</v>
      </c>
    </row>
    <row r="22" spans="1:13" s="7" customFormat="1" ht="12.75">
      <c r="A22" s="13">
        <v>9</v>
      </c>
      <c r="B22" s="11">
        <f t="shared" si="2"/>
        <v>0.20454545454545453</v>
      </c>
      <c r="C22" s="11" t="s">
        <v>1</v>
      </c>
      <c r="D22" s="11">
        <f t="shared" si="3"/>
        <v>0.8181818181818181</v>
      </c>
      <c r="E22" s="11" t="s">
        <v>1</v>
      </c>
      <c r="F22" s="15">
        <f t="shared" si="4"/>
        <v>0.04090909090909091</v>
      </c>
      <c r="G22" s="11" t="s">
        <v>1</v>
      </c>
      <c r="H22" s="11">
        <f t="shared" si="5"/>
        <v>1.0636363636363637</v>
      </c>
      <c r="I22" s="12" t="s">
        <v>1</v>
      </c>
      <c r="J22" s="11">
        <f t="shared" si="7"/>
        <v>0.9363636363636363</v>
      </c>
      <c r="K22" s="12" t="s">
        <v>1</v>
      </c>
      <c r="L22" s="11">
        <f t="shared" si="6"/>
        <v>0.3333333333333333</v>
      </c>
      <c r="M22" s="12" t="s">
        <v>1</v>
      </c>
    </row>
    <row r="23" spans="1:13" s="7" customFormat="1" ht="12.75">
      <c r="A23" s="14">
        <v>9.5</v>
      </c>
      <c r="B23" s="16">
        <f t="shared" si="2"/>
        <v>0.21590909090909088</v>
      </c>
      <c r="C23" s="16" t="s">
        <v>1</v>
      </c>
      <c r="D23" s="16">
        <f t="shared" si="3"/>
        <v>0.8636363636363635</v>
      </c>
      <c r="E23" s="16" t="s">
        <v>1</v>
      </c>
      <c r="F23" s="17">
        <f t="shared" si="4"/>
        <v>0.043181818181818175</v>
      </c>
      <c r="G23" s="16" t="s">
        <v>1</v>
      </c>
      <c r="H23" s="16">
        <f t="shared" si="5"/>
        <v>1.1227272727272726</v>
      </c>
      <c r="I23" s="18" t="s">
        <v>1</v>
      </c>
      <c r="J23" s="16">
        <f t="shared" si="7"/>
        <v>0.8772727272727274</v>
      </c>
      <c r="K23" s="18" t="s">
        <v>1</v>
      </c>
      <c r="L23" s="16">
        <f t="shared" si="6"/>
        <v>0.3333333333333333</v>
      </c>
      <c r="M23" s="18" t="s">
        <v>1</v>
      </c>
    </row>
    <row r="24" spans="1:13" s="7" customFormat="1" ht="12.75">
      <c r="A24" s="13">
        <v>10</v>
      </c>
      <c r="B24" s="11">
        <f t="shared" si="2"/>
        <v>0.22727272727272724</v>
      </c>
      <c r="C24" s="11" t="s">
        <v>1</v>
      </c>
      <c r="D24" s="11">
        <f t="shared" si="3"/>
        <v>0.909090909090909</v>
      </c>
      <c r="E24" s="11" t="s">
        <v>1</v>
      </c>
      <c r="F24" s="15">
        <f t="shared" si="4"/>
        <v>0.045454545454545456</v>
      </c>
      <c r="G24" s="11" t="s">
        <v>1</v>
      </c>
      <c r="H24" s="11">
        <f t="shared" si="5"/>
        <v>1.1818181818181817</v>
      </c>
      <c r="I24" s="12" t="s">
        <v>1</v>
      </c>
      <c r="J24" s="11">
        <f t="shared" si="7"/>
        <v>0.8181818181818183</v>
      </c>
      <c r="K24" s="12" t="s">
        <v>1</v>
      </c>
      <c r="L24" s="11">
        <f t="shared" si="6"/>
        <v>0.3333333333333333</v>
      </c>
      <c r="M24" s="12" t="s">
        <v>1</v>
      </c>
    </row>
    <row r="25" spans="1:13" s="7" customFormat="1" ht="12.75">
      <c r="A25" s="14">
        <v>10.5</v>
      </c>
      <c r="B25" s="16">
        <f t="shared" si="2"/>
        <v>0.23863636363636362</v>
      </c>
      <c r="C25" s="16" t="s">
        <v>1</v>
      </c>
      <c r="D25" s="16">
        <f t="shared" si="3"/>
        <v>0.9545454545454545</v>
      </c>
      <c r="E25" s="16" t="s">
        <v>1</v>
      </c>
      <c r="F25" s="17">
        <f t="shared" si="4"/>
        <v>0.04772727272727273</v>
      </c>
      <c r="G25" s="16" t="s">
        <v>1</v>
      </c>
      <c r="H25" s="16">
        <f t="shared" si="5"/>
        <v>1.2409090909090907</v>
      </c>
      <c r="I25" s="18" t="s">
        <v>1</v>
      </c>
      <c r="J25" s="16">
        <f t="shared" si="7"/>
        <v>0.7590909090909093</v>
      </c>
      <c r="K25" s="18" t="s">
        <v>1</v>
      </c>
      <c r="L25" s="16">
        <f t="shared" si="6"/>
        <v>0.3333333333333333</v>
      </c>
      <c r="M25" s="18" t="s">
        <v>1</v>
      </c>
    </row>
    <row r="26" spans="1:13" s="7" customFormat="1" ht="12.75">
      <c r="A26" s="13">
        <v>11</v>
      </c>
      <c r="B26" s="11">
        <f t="shared" si="2"/>
        <v>0.25</v>
      </c>
      <c r="C26" s="11" t="s">
        <v>1</v>
      </c>
      <c r="D26" s="11">
        <f t="shared" si="3"/>
        <v>1</v>
      </c>
      <c r="E26" s="11" t="s">
        <v>1</v>
      </c>
      <c r="F26" s="15">
        <f t="shared" si="4"/>
        <v>0.05</v>
      </c>
      <c r="G26" s="11" t="s">
        <v>1</v>
      </c>
      <c r="H26" s="11">
        <f t="shared" si="5"/>
        <v>1.3</v>
      </c>
      <c r="I26" s="12" t="s">
        <v>1</v>
      </c>
      <c r="J26" s="11">
        <f t="shared" si="7"/>
        <v>0.7</v>
      </c>
      <c r="K26" s="12" t="s">
        <v>1</v>
      </c>
      <c r="L26" s="11">
        <f t="shared" si="6"/>
        <v>0.3333333333333333</v>
      </c>
      <c r="M26" s="12" t="s">
        <v>1</v>
      </c>
    </row>
    <row r="27" spans="1:13" s="7" customFormat="1" ht="12.75">
      <c r="A27" s="14">
        <v>11.5</v>
      </c>
      <c r="B27" s="16">
        <f t="shared" si="2"/>
        <v>0.26136363636363635</v>
      </c>
      <c r="C27" s="16" t="s">
        <v>1</v>
      </c>
      <c r="D27" s="16">
        <f t="shared" si="3"/>
        <v>1.0454545454545454</v>
      </c>
      <c r="E27" s="16" t="s">
        <v>1</v>
      </c>
      <c r="F27" s="17">
        <f t="shared" si="4"/>
        <v>0.05227272727272726</v>
      </c>
      <c r="G27" s="16" t="s">
        <v>1</v>
      </c>
      <c r="H27" s="16">
        <f t="shared" si="5"/>
        <v>1.359090909090909</v>
      </c>
      <c r="I27" s="18" t="s">
        <v>1</v>
      </c>
      <c r="J27" s="16">
        <f t="shared" si="7"/>
        <v>0.6409090909090911</v>
      </c>
      <c r="K27" s="18" t="s">
        <v>1</v>
      </c>
      <c r="L27" s="16">
        <f t="shared" si="6"/>
        <v>0.3333333333333333</v>
      </c>
      <c r="M27" s="18" t="s">
        <v>1</v>
      </c>
    </row>
    <row r="28" spans="1:13" s="7" customFormat="1" ht="12.75">
      <c r="A28" s="13">
        <v>12</v>
      </c>
      <c r="B28" s="11">
        <f t="shared" si="2"/>
        <v>0.2727272727272727</v>
      </c>
      <c r="C28" s="11" t="s">
        <v>1</v>
      </c>
      <c r="D28" s="11">
        <f t="shared" si="3"/>
        <v>1.0909090909090908</v>
      </c>
      <c r="E28" s="11" t="s">
        <v>1</v>
      </c>
      <c r="F28" s="15">
        <f t="shared" si="4"/>
        <v>0.05454545454545454</v>
      </c>
      <c r="G28" s="11" t="s">
        <v>1</v>
      </c>
      <c r="H28" s="11">
        <f t="shared" si="5"/>
        <v>1.418181818181818</v>
      </c>
      <c r="I28" s="12" t="s">
        <v>1</v>
      </c>
      <c r="J28" s="11">
        <f t="shared" si="7"/>
        <v>0.581818181818182</v>
      </c>
      <c r="K28" s="12" t="s">
        <v>1</v>
      </c>
      <c r="L28" s="11">
        <f t="shared" si="6"/>
        <v>0.3333333333333333</v>
      </c>
      <c r="M28" s="12" t="s">
        <v>1</v>
      </c>
    </row>
    <row r="29" spans="1:13" s="7" customFormat="1" ht="12.75">
      <c r="A29" s="14">
        <v>12.5</v>
      </c>
      <c r="B29" s="16">
        <f t="shared" si="2"/>
        <v>0.28409090909090906</v>
      </c>
      <c r="C29" s="16" t="s">
        <v>1</v>
      </c>
      <c r="D29" s="16">
        <f t="shared" si="3"/>
        <v>1.1363636363636362</v>
      </c>
      <c r="E29" s="16" t="s">
        <v>1</v>
      </c>
      <c r="F29" s="17">
        <f t="shared" si="4"/>
        <v>0.056818181818181816</v>
      </c>
      <c r="G29" s="16" t="s">
        <v>1</v>
      </c>
      <c r="H29" s="16">
        <f t="shared" si="5"/>
        <v>1.4772727272727273</v>
      </c>
      <c r="I29" s="18" t="s">
        <v>1</v>
      </c>
      <c r="J29" s="16">
        <f t="shared" si="7"/>
        <v>0.5227272727272727</v>
      </c>
      <c r="K29" s="18" t="s">
        <v>1</v>
      </c>
      <c r="L29" s="16">
        <f t="shared" si="6"/>
        <v>0.3333333333333333</v>
      </c>
      <c r="M29" s="18" t="s">
        <v>1</v>
      </c>
    </row>
    <row r="30" spans="1:13" s="7" customFormat="1" ht="12.75">
      <c r="A30" s="13">
        <v>13</v>
      </c>
      <c r="B30" s="11">
        <f t="shared" si="2"/>
        <v>0.2954545454545454</v>
      </c>
      <c r="C30" s="11" t="s">
        <v>1</v>
      </c>
      <c r="D30" s="11">
        <f t="shared" si="3"/>
        <v>1.1818181818181817</v>
      </c>
      <c r="E30" s="11" t="s">
        <v>1</v>
      </c>
      <c r="F30" s="15">
        <f t="shared" si="4"/>
        <v>0.05909090909090909</v>
      </c>
      <c r="G30" s="11" t="s">
        <v>1</v>
      </c>
      <c r="H30" s="11">
        <f t="shared" si="5"/>
        <v>1.5363636363636362</v>
      </c>
      <c r="I30" s="12" t="s">
        <v>1</v>
      </c>
      <c r="J30" s="11">
        <f t="shared" si="7"/>
        <v>0.46363636363636385</v>
      </c>
      <c r="K30" s="12" t="s">
        <v>1</v>
      </c>
      <c r="L30" s="11">
        <f t="shared" si="6"/>
        <v>0.3333333333333333</v>
      </c>
      <c r="M30" s="12" t="s">
        <v>1</v>
      </c>
    </row>
    <row r="31" spans="1:13" s="7" customFormat="1" ht="12.75">
      <c r="A31" s="14">
        <v>13.5</v>
      </c>
      <c r="B31" s="16">
        <f t="shared" si="2"/>
        <v>0.30681818181818177</v>
      </c>
      <c r="C31" s="16" t="s">
        <v>1</v>
      </c>
      <c r="D31" s="16">
        <f t="shared" si="3"/>
        <v>1.227272727272727</v>
      </c>
      <c r="E31" s="16" t="s">
        <v>1</v>
      </c>
      <c r="F31" s="17">
        <f t="shared" si="4"/>
        <v>0.061363636363636356</v>
      </c>
      <c r="G31" s="16" t="s">
        <v>1</v>
      </c>
      <c r="H31" s="16">
        <f t="shared" si="5"/>
        <v>1.595454545454545</v>
      </c>
      <c r="I31" s="18" t="s">
        <v>1</v>
      </c>
      <c r="J31" s="16">
        <f t="shared" si="7"/>
        <v>0.404545454545455</v>
      </c>
      <c r="K31" s="18" t="s">
        <v>1</v>
      </c>
      <c r="L31" s="16">
        <f t="shared" si="6"/>
        <v>0.3333333333333333</v>
      </c>
      <c r="M31" s="18" t="s">
        <v>1</v>
      </c>
    </row>
    <row r="32" spans="1:13" s="7" customFormat="1" ht="12.75">
      <c r="A32" s="13">
        <v>14</v>
      </c>
      <c r="B32" s="11">
        <f t="shared" si="2"/>
        <v>0.3181818181818182</v>
      </c>
      <c r="C32" s="11" t="s">
        <v>1</v>
      </c>
      <c r="D32" s="11">
        <f t="shared" si="3"/>
        <v>1.2727272727272727</v>
      </c>
      <c r="E32" s="11" t="s">
        <v>1</v>
      </c>
      <c r="F32" s="15">
        <f t="shared" si="4"/>
        <v>0.06363636363636363</v>
      </c>
      <c r="G32" s="11" t="s">
        <v>1</v>
      </c>
      <c r="H32" s="11">
        <f t="shared" si="5"/>
        <v>1.6545454545454545</v>
      </c>
      <c r="I32" s="12" t="s">
        <v>1</v>
      </c>
      <c r="J32" s="11">
        <f t="shared" si="7"/>
        <v>0.34545454545454546</v>
      </c>
      <c r="K32" s="12" t="s">
        <v>1</v>
      </c>
      <c r="L32" s="11">
        <f t="shared" si="6"/>
        <v>0.3333333333333333</v>
      </c>
      <c r="M32" s="12" t="s">
        <v>1</v>
      </c>
    </row>
    <row r="33" spans="1:13" s="7" customFormat="1" ht="12.75">
      <c r="A33" s="14">
        <v>14.5</v>
      </c>
      <c r="B33" s="16">
        <f t="shared" si="2"/>
        <v>0.3295454545454545</v>
      </c>
      <c r="C33" s="16" t="s">
        <v>1</v>
      </c>
      <c r="D33" s="16">
        <f t="shared" si="3"/>
        <v>1.318181818181818</v>
      </c>
      <c r="E33" s="16" t="s">
        <v>1</v>
      </c>
      <c r="F33" s="17">
        <f t="shared" si="4"/>
        <v>0.0659090909090909</v>
      </c>
      <c r="G33" s="16" t="s">
        <v>1</v>
      </c>
      <c r="H33" s="16">
        <f t="shared" si="5"/>
        <v>1.7136363636363634</v>
      </c>
      <c r="I33" s="18" t="s">
        <v>1</v>
      </c>
      <c r="J33" s="16">
        <f t="shared" si="7"/>
        <v>0.2863636363636366</v>
      </c>
      <c r="K33" s="18" t="s">
        <v>1</v>
      </c>
      <c r="L33" s="16">
        <f t="shared" si="6"/>
        <v>0.3333333333333333</v>
      </c>
      <c r="M33" s="18" t="s">
        <v>1</v>
      </c>
    </row>
    <row r="34" spans="1:13" s="7" customFormat="1" ht="12.75">
      <c r="A34" s="13">
        <v>15</v>
      </c>
      <c r="B34" s="11">
        <f t="shared" si="2"/>
        <v>0.3409090909090909</v>
      </c>
      <c r="C34" s="11" t="s">
        <v>1</v>
      </c>
      <c r="D34" s="11">
        <f t="shared" si="3"/>
        <v>1.3636363636363635</v>
      </c>
      <c r="E34" s="11" t="s">
        <v>1</v>
      </c>
      <c r="F34" s="15">
        <f t="shared" si="4"/>
        <v>0.06818181818181819</v>
      </c>
      <c r="G34" s="11" t="s">
        <v>1</v>
      </c>
      <c r="H34" s="11">
        <f t="shared" si="5"/>
        <v>1.7727272727272725</v>
      </c>
      <c r="I34" s="12" t="s">
        <v>1</v>
      </c>
      <c r="J34" s="11">
        <f t="shared" si="7"/>
        <v>0.22727272727272751</v>
      </c>
      <c r="K34" s="12" t="s">
        <v>1</v>
      </c>
      <c r="L34" s="11">
        <f t="shared" si="6"/>
        <v>0.3333333333333333</v>
      </c>
      <c r="M34" s="12" t="s">
        <v>1</v>
      </c>
    </row>
    <row r="35" spans="1:13" s="7" customFormat="1" ht="12.75">
      <c r="A35" s="14">
        <v>15.5</v>
      </c>
      <c r="B35" s="16">
        <f t="shared" si="2"/>
        <v>0.35227272727272724</v>
      </c>
      <c r="C35" s="16" t="s">
        <v>1</v>
      </c>
      <c r="D35" s="16">
        <f t="shared" si="3"/>
        <v>1.409090909090909</v>
      </c>
      <c r="E35" s="16" t="s">
        <v>1</v>
      </c>
      <c r="F35" s="17">
        <f t="shared" si="4"/>
        <v>0.07045454545454545</v>
      </c>
      <c r="G35" s="16" t="s">
        <v>1</v>
      </c>
      <c r="H35" s="16">
        <f t="shared" si="5"/>
        <v>1.8318181818181818</v>
      </c>
      <c r="I35" s="18" t="s">
        <v>1</v>
      </c>
      <c r="J35" s="16">
        <f t="shared" si="7"/>
        <v>0.1681818181818182</v>
      </c>
      <c r="K35" s="18" t="s">
        <v>1</v>
      </c>
      <c r="L35" s="16">
        <f t="shared" si="6"/>
        <v>0.3333333333333333</v>
      </c>
      <c r="M35" s="18" t="s">
        <v>1</v>
      </c>
    </row>
    <row r="36" spans="1:13" s="7" customFormat="1" ht="12.75">
      <c r="A36" s="13">
        <v>16</v>
      </c>
      <c r="B36" s="11">
        <f t="shared" si="2"/>
        <v>0.36363636363636365</v>
      </c>
      <c r="C36" s="11" t="s">
        <v>1</v>
      </c>
      <c r="D36" s="11">
        <f t="shared" si="3"/>
        <v>1.4545454545454546</v>
      </c>
      <c r="E36" s="11" t="s">
        <v>1</v>
      </c>
      <c r="F36" s="15">
        <f t="shared" si="4"/>
        <v>0.07272727272727272</v>
      </c>
      <c r="G36" s="11" t="s">
        <v>1</v>
      </c>
      <c r="H36" s="11">
        <f t="shared" si="5"/>
        <v>1.890909090909091</v>
      </c>
      <c r="I36" s="12" t="s">
        <v>1</v>
      </c>
      <c r="J36" s="11">
        <f t="shared" si="7"/>
        <v>0.1090909090909089</v>
      </c>
      <c r="K36" s="12" t="s">
        <v>1</v>
      </c>
      <c r="L36" s="11">
        <f t="shared" si="6"/>
        <v>0.3333333333333333</v>
      </c>
      <c r="M36" s="12" t="s">
        <v>1</v>
      </c>
    </row>
    <row r="37" spans="1:13" s="7" customFormat="1" ht="12.75">
      <c r="A37" s="14">
        <v>16.5</v>
      </c>
      <c r="B37" s="16">
        <f t="shared" si="2"/>
        <v>0.37499999999999994</v>
      </c>
      <c r="C37" s="16" t="s">
        <v>1</v>
      </c>
      <c r="D37" s="16">
        <f t="shared" si="3"/>
        <v>1.4999999999999998</v>
      </c>
      <c r="E37" s="16" t="s">
        <v>1</v>
      </c>
      <c r="F37" s="17">
        <f t="shared" si="4"/>
        <v>0.075</v>
      </c>
      <c r="G37" s="16" t="s">
        <v>1</v>
      </c>
      <c r="H37" s="16">
        <f t="shared" si="5"/>
        <v>1.9499999999999997</v>
      </c>
      <c r="I37" s="18" t="s">
        <v>1</v>
      </c>
      <c r="J37" s="16">
        <f t="shared" si="7"/>
        <v>0.050000000000000266</v>
      </c>
      <c r="K37" s="18" t="s">
        <v>1</v>
      </c>
      <c r="L37" s="16">
        <f t="shared" si="6"/>
        <v>0.3333333333333333</v>
      </c>
      <c r="M37" s="18" t="s">
        <v>1</v>
      </c>
    </row>
    <row r="38" spans="1:13" s="7" customFormat="1" ht="12.75">
      <c r="A38" s="13">
        <v>17</v>
      </c>
      <c r="B38" s="11">
        <f t="shared" si="2"/>
        <v>0.38636363636363635</v>
      </c>
      <c r="C38" s="11" t="s">
        <v>1</v>
      </c>
      <c r="D38" s="11">
        <f t="shared" si="3"/>
        <v>1.5454545454545454</v>
      </c>
      <c r="E38" s="11" t="s">
        <v>1</v>
      </c>
      <c r="F38" s="15">
        <f t="shared" si="4"/>
        <v>0.07727272727272727</v>
      </c>
      <c r="G38" s="11" t="s">
        <v>1</v>
      </c>
      <c r="H38" s="11">
        <f t="shared" si="5"/>
        <v>2.009090909090909</v>
      </c>
      <c r="I38" s="12" t="s">
        <v>1</v>
      </c>
      <c r="J38" s="11">
        <v>0</v>
      </c>
      <c r="K38" s="12" t="s">
        <v>1</v>
      </c>
      <c r="L38" s="11">
        <f t="shared" si="6"/>
        <v>0.3348484848484848</v>
      </c>
      <c r="M38" s="12" t="s">
        <v>1</v>
      </c>
    </row>
    <row r="39" spans="1:13" s="7" customFormat="1" ht="12.75">
      <c r="A39" s="14">
        <v>17.5</v>
      </c>
      <c r="B39" s="16">
        <f t="shared" si="2"/>
        <v>0.3977272727272727</v>
      </c>
      <c r="C39" s="16" t="s">
        <v>1</v>
      </c>
      <c r="D39" s="16">
        <v>1.6</v>
      </c>
      <c r="E39" s="16" t="s">
        <v>1</v>
      </c>
      <c r="F39" s="17">
        <f t="shared" si="4"/>
        <v>0.07954545454545456</v>
      </c>
      <c r="G39" s="16" t="s">
        <v>1</v>
      </c>
      <c r="H39" s="16">
        <f t="shared" si="5"/>
        <v>2.077272727272727</v>
      </c>
      <c r="I39" s="18" t="s">
        <v>1</v>
      </c>
      <c r="J39" s="16">
        <v>0</v>
      </c>
      <c r="K39" s="18" t="s">
        <v>1</v>
      </c>
      <c r="L39" s="16">
        <f t="shared" si="6"/>
        <v>0.3462121212121212</v>
      </c>
      <c r="M39" s="18" t="s">
        <v>1</v>
      </c>
    </row>
    <row r="40" spans="1:13" s="7" customFormat="1" ht="12.75">
      <c r="A40" s="13">
        <v>18</v>
      </c>
      <c r="B40" s="11">
        <v>0.4</v>
      </c>
      <c r="C40" s="11" t="s">
        <v>1</v>
      </c>
      <c r="D40" s="11">
        <v>1.6</v>
      </c>
      <c r="E40" s="11" t="s">
        <v>1</v>
      </c>
      <c r="F40" s="15">
        <f t="shared" si="4"/>
        <v>0.08181818181818182</v>
      </c>
      <c r="G40" s="11" t="s">
        <v>1</v>
      </c>
      <c r="H40" s="11">
        <f t="shared" si="5"/>
        <v>2.081818181818182</v>
      </c>
      <c r="I40" s="12" t="s">
        <v>1</v>
      </c>
      <c r="J40" s="11">
        <v>0</v>
      </c>
      <c r="K40" s="12" t="s">
        <v>1</v>
      </c>
      <c r="L40" s="11">
        <f>(J40+H40)/6</f>
        <v>0.346969696969697</v>
      </c>
      <c r="M40" s="12" t="s">
        <v>1</v>
      </c>
    </row>
    <row r="41" spans="1:13" s="7" customFormat="1" ht="12.75">
      <c r="A41" s="14">
        <v>18.5</v>
      </c>
      <c r="B41" s="16">
        <v>0.4</v>
      </c>
      <c r="C41" s="16" t="s">
        <v>1</v>
      </c>
      <c r="D41" s="16">
        <v>1.6</v>
      </c>
      <c r="E41" s="16" t="s">
        <v>1</v>
      </c>
      <c r="F41" s="17">
        <f t="shared" si="4"/>
        <v>0.08409090909090909</v>
      </c>
      <c r="G41" s="16" t="s">
        <v>1</v>
      </c>
      <c r="H41" s="16">
        <f t="shared" si="5"/>
        <v>2.084090909090909</v>
      </c>
      <c r="I41" s="18" t="s">
        <v>1</v>
      </c>
      <c r="J41" s="16">
        <v>0</v>
      </c>
      <c r="K41" s="18" t="s">
        <v>1</v>
      </c>
      <c r="L41" s="16">
        <f>(J41+H41)/6</f>
        <v>0.34734848484848485</v>
      </c>
      <c r="M41" s="18" t="s">
        <v>1</v>
      </c>
    </row>
    <row r="42" spans="1:13" s="7" customFormat="1" ht="12.75">
      <c r="A42" s="13">
        <v>19</v>
      </c>
      <c r="B42" s="11">
        <v>0.4</v>
      </c>
      <c r="C42" s="11" t="s">
        <v>1</v>
      </c>
      <c r="D42" s="11">
        <v>1.6</v>
      </c>
      <c r="E42" s="11" t="s">
        <v>1</v>
      </c>
      <c r="F42" s="15">
        <f t="shared" si="4"/>
        <v>0.08636363636363635</v>
      </c>
      <c r="G42" s="11" t="s">
        <v>1</v>
      </c>
      <c r="H42" s="11">
        <f t="shared" si="5"/>
        <v>2.0863636363636364</v>
      </c>
      <c r="I42" s="12" t="s">
        <v>1</v>
      </c>
      <c r="J42" s="11">
        <v>0</v>
      </c>
      <c r="K42" s="12" t="s">
        <v>1</v>
      </c>
      <c r="L42" s="11">
        <f>(J42+H42)/6</f>
        <v>0.3477272727272727</v>
      </c>
      <c r="M42" s="12" t="s">
        <v>1</v>
      </c>
    </row>
    <row r="43" spans="1:13" s="7" customFormat="1" ht="12.75">
      <c r="A43" s="14">
        <v>19.5</v>
      </c>
      <c r="B43" s="16">
        <v>0.4</v>
      </c>
      <c r="C43" s="16" t="s">
        <v>1</v>
      </c>
      <c r="D43" s="16">
        <v>1.6</v>
      </c>
      <c r="E43" s="16" t="s">
        <v>1</v>
      </c>
      <c r="F43" s="17">
        <f t="shared" si="4"/>
        <v>0.08863636363636364</v>
      </c>
      <c r="G43" s="16" t="s">
        <v>1</v>
      </c>
      <c r="H43" s="16">
        <f t="shared" si="5"/>
        <v>2.088636363636364</v>
      </c>
      <c r="I43" s="18" t="s">
        <v>1</v>
      </c>
      <c r="J43" s="16">
        <v>0</v>
      </c>
      <c r="K43" s="18" t="s">
        <v>1</v>
      </c>
      <c r="L43" s="16">
        <f>(J43+H43)/6</f>
        <v>0.34810606060606064</v>
      </c>
      <c r="M43" s="18" t="s">
        <v>1</v>
      </c>
    </row>
    <row r="44" spans="1:13" s="7" customFormat="1" ht="12.75">
      <c r="A44" s="13">
        <v>20</v>
      </c>
      <c r="B44" s="11">
        <v>0.4</v>
      </c>
      <c r="C44" s="11" t="s">
        <v>1</v>
      </c>
      <c r="D44" s="11">
        <v>1.6</v>
      </c>
      <c r="E44" s="11" t="s">
        <v>1</v>
      </c>
      <c r="F44" s="15">
        <f t="shared" si="4"/>
        <v>0.09090909090909091</v>
      </c>
      <c r="G44" s="11" t="s">
        <v>1</v>
      </c>
      <c r="H44" s="11">
        <f t="shared" si="5"/>
        <v>2.090909090909091</v>
      </c>
      <c r="I44" s="12" t="s">
        <v>1</v>
      </c>
      <c r="J44" s="11">
        <v>0</v>
      </c>
      <c r="K44" s="12" t="s">
        <v>1</v>
      </c>
      <c r="L44" s="11">
        <f>(J44+H44)/6</f>
        <v>0.34848484848484845</v>
      </c>
      <c r="M44" s="12" t="s">
        <v>1</v>
      </c>
    </row>
    <row r="45" spans="1:13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ht="12.75">
      <c r="A46" s="29" t="s">
        <v>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2.75">
      <c r="A47" s="29" t="s">
        <v>3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2.75">
      <c r="A48" s="29" t="s">
        <v>12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3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1:13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</sheetData>
  <sheetProtection sheet="1" objects="1" scenarios="1"/>
  <mergeCells count="19">
    <mergeCell ref="A49:M68"/>
    <mergeCell ref="A4:M4"/>
    <mergeCell ref="A45:M45"/>
    <mergeCell ref="J9:K9"/>
    <mergeCell ref="A46:M46"/>
    <mergeCell ref="A48:M48"/>
    <mergeCell ref="A5:M5"/>
    <mergeCell ref="F9:G9"/>
    <mergeCell ref="A47:M47"/>
    <mergeCell ref="A1:M1"/>
    <mergeCell ref="A2:M2"/>
    <mergeCell ref="L9:M9"/>
    <mergeCell ref="A6:M6"/>
    <mergeCell ref="A7:M7"/>
    <mergeCell ref="H9:I9"/>
    <mergeCell ref="B9:C9"/>
    <mergeCell ref="D9:E9"/>
    <mergeCell ref="A8:M8"/>
    <mergeCell ref="A3:M3"/>
  </mergeCells>
  <printOptions/>
  <pageMargins left="0.5" right="0.5" top="0.6" bottom="0.75" header="0.5" footer="0.5"/>
  <pageSetup horizontalDpi="600" verticalDpi="600" orientation="portrait" r:id="rId2"/>
  <rowBreaks count="1" manualBreakCount="1"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Stein</cp:lastModifiedBy>
  <cp:lastPrinted>2005-02-02T18:42:34Z</cp:lastPrinted>
  <dcterms:created xsi:type="dcterms:W3CDTF">2004-01-08T16:55:12Z</dcterms:created>
  <dcterms:modified xsi:type="dcterms:W3CDTF">2005-02-02T18:42:46Z</dcterms:modified>
  <cp:category/>
  <cp:version/>
  <cp:contentType/>
  <cp:contentStatus/>
</cp:coreProperties>
</file>